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6" activeTab="0"/>
  </bookViews>
  <sheets>
    <sheet name="gennaio2015" sheetId="1" r:id="rId1"/>
    <sheet name="febbraio2015" sheetId="2" r:id="rId2"/>
    <sheet name="marzo2015" sheetId="3" r:id="rId3"/>
    <sheet name="aprile2015" sheetId="4" r:id="rId4"/>
    <sheet name="maggio2015" sheetId="5" r:id="rId5"/>
    <sheet name="giugno2015" sheetId="6" r:id="rId6"/>
    <sheet name="luglio2015" sheetId="7" r:id="rId7"/>
    <sheet name="agosto2015" sheetId="8" r:id="rId8"/>
    <sheet name="settembre2015" sheetId="9" r:id="rId9"/>
    <sheet name="ottobre2015" sheetId="10" r:id="rId10"/>
    <sheet name="novembre2015" sheetId="11" r:id="rId11"/>
    <sheet name="dicembre2015" sheetId="12" r:id="rId12"/>
  </sheets>
  <definedNames/>
  <calcPr fullCalcOnLoad="1"/>
</workbook>
</file>

<file path=xl/sharedStrings.xml><?xml version="1.0" encoding="utf-8"?>
<sst xmlns="http://schemas.openxmlformats.org/spreadsheetml/2006/main" count="216" uniqueCount="30">
  <si>
    <t xml:space="preserve">OPERAZIONE TRASPARENZA </t>
  </si>
  <si>
    <t>SETTORE AFFARI GENERALI</t>
  </si>
  <si>
    <t>SETTORE FINANZIARIO</t>
  </si>
  <si>
    <t>SETTORE  URBANISTICA</t>
  </si>
  <si>
    <t>SETTORE  LAVORI PUBBLICI</t>
  </si>
  <si>
    <t>SETTORE POLIZIA MUNICIPALE</t>
  </si>
  <si>
    <t>SETTORE SERVIZI EDUCATIVI, CULTURALI E DEL TERRITORIO</t>
  </si>
  <si>
    <t>SETTORE SUAP E SERVIZI DEMOGRAFICI</t>
  </si>
  <si>
    <t>GG Lavorativi</t>
  </si>
  <si>
    <t>N. dipendenti</t>
  </si>
  <si>
    <t>Tot GG lavorativi</t>
  </si>
  <si>
    <t>ASSENZE</t>
  </si>
  <si>
    <t>GG Lavorati</t>
  </si>
  <si>
    <t>% di PRESENZA</t>
  </si>
  <si>
    <t>% di ASSENZA</t>
  </si>
  <si>
    <t>NOTE:</t>
  </si>
  <si>
    <t>Tassi di assenza e presenza del personale assegnato ai vari settori del Comune di Reggello -  gennaio 2015</t>
  </si>
  <si>
    <t>Tassi di assenza e presenza del personale assegnato ai vari settori del Comune di Reggello -  febbraio 2015</t>
  </si>
  <si>
    <t>Tassi di assenza e presenza del personale assegnato ai vari settori del Comune di Reggello -  marzo 2015</t>
  </si>
  <si>
    <t>Nel computo delle assenze sono compresi i giorni di mancata presenza verificatisi per: malattia, ferie, permessi vari, maternità, congedi parentali, diritto allo studio, permessi L. 104/1992 e aspettativa.</t>
  </si>
  <si>
    <t>Nel computo delle assenze sono compresi i giorni di mancata presenza verificatisi per: malattia, ferie, permessi vari, maternità e congedi parentali, diritto allo studio, permessi L. 104/1992 e aspettativa.</t>
  </si>
  <si>
    <t>Tassi di assenza e presenza del personale assegnato ai vari settori del Comune di Reggello -  aprile 2015</t>
  </si>
  <si>
    <t>Tassi di assenza e presenza del personale assegnato ai vari settori del Comune di Reggello -  maggio 2015</t>
  </si>
  <si>
    <t>Tassi di assenza e presenza del personale assegnato ai vari settori del Comune di Reggello -  giugno 2015</t>
  </si>
  <si>
    <t>Tassi di assenza e presenza del personale assegnato ai vari settori del Comune di Reggello -  luglio 2015</t>
  </si>
  <si>
    <t>Tassi di assenza e presenza del personale assegnato ai vari settori del Comune di Reggello -  agosto 2015</t>
  </si>
  <si>
    <t>Tassi di assenza e presenza del personale assegnato ai vari settori del Comune di Reggello -  settembre 2015</t>
  </si>
  <si>
    <t>Tassi di assenza e presenza del personale assegnato ai vari settori del Comune di Reggello -  ottobre 2015</t>
  </si>
  <si>
    <t>Tassi di assenza e presenza del personale assegnato ai vari settori del Comune di Reggello -  novembre 2015</t>
  </si>
  <si>
    <t>Tassi di assenza e presenza del personale assegnato ai vari settori del Comune di Reggello -  dicembre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</si>
</sst>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16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9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10</v>
      </c>
      <c r="B6" s="9">
        <f>B4*B5</f>
        <v>300</v>
      </c>
      <c r="C6" s="9">
        <f>C4*C5-7</f>
        <v>173</v>
      </c>
      <c r="D6" s="9">
        <f>D4*D5</f>
        <v>100</v>
      </c>
      <c r="E6" s="9">
        <f>E4*E5-12-9</f>
        <v>519</v>
      </c>
      <c r="F6" s="9">
        <f>F4*F5-10</f>
        <v>215</v>
      </c>
      <c r="G6" s="9">
        <f>G4*G5</f>
        <v>200</v>
      </c>
      <c r="H6" s="9">
        <f>H4*H5</f>
        <v>100</v>
      </c>
    </row>
    <row r="7" spans="1:9" ht="12.75">
      <c r="A7" s="8" t="s">
        <v>11</v>
      </c>
      <c r="B7" s="16">
        <v>51</v>
      </c>
      <c r="C7" s="16">
        <v>33</v>
      </c>
      <c r="D7" s="16">
        <v>12</v>
      </c>
      <c r="E7" s="16">
        <v>70</v>
      </c>
      <c r="F7" s="16">
        <v>57</v>
      </c>
      <c r="G7" s="16">
        <v>57</v>
      </c>
      <c r="H7" s="16">
        <v>8</v>
      </c>
      <c r="I7" s="17"/>
    </row>
    <row r="8" spans="1:8" ht="12.75">
      <c r="A8" s="8" t="s">
        <v>12</v>
      </c>
      <c r="B8" s="8">
        <f aca="true" t="shared" si="0" ref="B8:H8">B6-B7</f>
        <v>249</v>
      </c>
      <c r="C8" s="8">
        <f t="shared" si="0"/>
        <v>140</v>
      </c>
      <c r="D8" s="8">
        <f t="shared" si="0"/>
        <v>88</v>
      </c>
      <c r="E8" s="8">
        <f t="shared" si="0"/>
        <v>449</v>
      </c>
      <c r="F8" s="8">
        <f t="shared" si="0"/>
        <v>158</v>
      </c>
      <c r="G8" s="8">
        <f t="shared" si="0"/>
        <v>143</v>
      </c>
      <c r="H8" s="8">
        <f t="shared" si="0"/>
        <v>92</v>
      </c>
    </row>
    <row r="9" spans="1:8" ht="12.75">
      <c r="A9" s="10" t="s">
        <v>13</v>
      </c>
      <c r="B9" s="11">
        <f aca="true" t="shared" si="1" ref="B9:H9">B8/B6</f>
        <v>0.83</v>
      </c>
      <c r="C9" s="11">
        <f t="shared" si="1"/>
        <v>0.8092485549132948</v>
      </c>
      <c r="D9" s="11">
        <f t="shared" si="1"/>
        <v>0.88</v>
      </c>
      <c r="E9" s="11">
        <f t="shared" si="1"/>
        <v>0.8651252408477842</v>
      </c>
      <c r="F9" s="11">
        <f t="shared" si="1"/>
        <v>0.7348837209302326</v>
      </c>
      <c r="G9" s="11">
        <f t="shared" si="1"/>
        <v>0.715</v>
      </c>
      <c r="H9" s="11">
        <f t="shared" si="1"/>
        <v>0.92</v>
      </c>
    </row>
    <row r="10" spans="1:9" ht="12.75">
      <c r="A10" s="10" t="s">
        <v>14</v>
      </c>
      <c r="B10" s="11">
        <f aca="true" t="shared" si="2" ref="B10:H10">B7/B6</f>
        <v>0.17</v>
      </c>
      <c r="C10" s="11">
        <f t="shared" si="2"/>
        <v>0.1907514450867052</v>
      </c>
      <c r="D10" s="11">
        <f t="shared" si="2"/>
        <v>0.12</v>
      </c>
      <c r="E10" s="11">
        <f t="shared" si="2"/>
        <v>0.1348747591522158</v>
      </c>
      <c r="F10" s="11">
        <f t="shared" si="2"/>
        <v>0.2651162790697674</v>
      </c>
      <c r="G10" s="11">
        <f t="shared" si="2"/>
        <v>0.285</v>
      </c>
      <c r="H10" s="11">
        <f t="shared" si="2"/>
        <v>0.08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20</v>
      </c>
      <c r="B15" s="20"/>
      <c r="C15" s="20"/>
      <c r="D15" s="20"/>
      <c r="E15" s="20"/>
      <c r="F15" s="20"/>
      <c r="G15" s="20"/>
      <c r="H15" s="20"/>
    </row>
  </sheetData>
  <sheetProtection selectLockedCells="1" selectUnlockedCells="1"/>
  <mergeCells count="3">
    <mergeCell ref="A1:H1"/>
    <mergeCell ref="A2:H2"/>
    <mergeCell ref="A15:H1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27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11</v>
      </c>
      <c r="G5" s="8">
        <v>9</v>
      </c>
      <c r="H5" s="8">
        <v>5</v>
      </c>
    </row>
    <row r="6" spans="1:8" ht="12.75">
      <c r="A6" s="8" t="s">
        <v>10</v>
      </c>
      <c r="B6" s="9">
        <f>B4*B5</f>
        <v>330</v>
      </c>
      <c r="C6" s="9">
        <f>C4*C5-9</f>
        <v>167</v>
      </c>
      <c r="D6" s="9">
        <f>D4*D5</f>
        <v>110</v>
      </c>
      <c r="E6" s="9">
        <f>E4*E5-13-9</f>
        <v>572</v>
      </c>
      <c r="F6" s="9">
        <f>F4*F5-10</f>
        <v>276</v>
      </c>
      <c r="G6" s="9">
        <f>G4*G5</f>
        <v>198</v>
      </c>
      <c r="H6" s="9">
        <f>H4*H5</f>
        <v>110</v>
      </c>
    </row>
    <row r="7" spans="1:9" ht="12.75">
      <c r="A7" s="8" t="s">
        <v>11</v>
      </c>
      <c r="B7" s="16">
        <v>29</v>
      </c>
      <c r="C7" s="16">
        <v>13</v>
      </c>
      <c r="D7" s="16">
        <v>8</v>
      </c>
      <c r="E7" s="16">
        <v>60</v>
      </c>
      <c r="F7" s="16">
        <v>17</v>
      </c>
      <c r="G7" s="16">
        <v>46</v>
      </c>
      <c r="H7" s="16">
        <v>6</v>
      </c>
      <c r="I7" s="17"/>
    </row>
    <row r="8" spans="1:8" ht="12.75">
      <c r="A8" s="8" t="s">
        <v>12</v>
      </c>
      <c r="B8" s="8">
        <f aca="true" t="shared" si="0" ref="B8:H8">B6-B7</f>
        <v>301</v>
      </c>
      <c r="C8" s="8">
        <f t="shared" si="0"/>
        <v>154</v>
      </c>
      <c r="D8" s="8">
        <f t="shared" si="0"/>
        <v>102</v>
      </c>
      <c r="E8" s="8">
        <f t="shared" si="0"/>
        <v>512</v>
      </c>
      <c r="F8" s="8">
        <f t="shared" si="0"/>
        <v>259</v>
      </c>
      <c r="G8" s="8">
        <f t="shared" si="0"/>
        <v>152</v>
      </c>
      <c r="H8" s="8">
        <f t="shared" si="0"/>
        <v>104</v>
      </c>
    </row>
    <row r="9" spans="1:8" ht="12.75">
      <c r="A9" s="10" t="s">
        <v>13</v>
      </c>
      <c r="B9" s="11">
        <f aca="true" t="shared" si="1" ref="B9:H9">B8/B6</f>
        <v>0.9121212121212121</v>
      </c>
      <c r="C9" s="11">
        <f t="shared" si="1"/>
        <v>0.9221556886227545</v>
      </c>
      <c r="D9" s="11">
        <f t="shared" si="1"/>
        <v>0.9272727272727272</v>
      </c>
      <c r="E9" s="11">
        <f t="shared" si="1"/>
        <v>0.8951048951048951</v>
      </c>
      <c r="F9" s="11">
        <f t="shared" si="1"/>
        <v>0.9384057971014492</v>
      </c>
      <c r="G9" s="11">
        <f t="shared" si="1"/>
        <v>0.7676767676767676</v>
      </c>
      <c r="H9" s="11">
        <f t="shared" si="1"/>
        <v>0.9454545454545454</v>
      </c>
    </row>
    <row r="10" spans="1:9" ht="12.75">
      <c r="A10" s="10" t="s">
        <v>14</v>
      </c>
      <c r="B10" s="11">
        <f aca="true" t="shared" si="2" ref="B10:H10">B7/B6</f>
        <v>0.08787878787878788</v>
      </c>
      <c r="C10" s="11">
        <f t="shared" si="2"/>
        <v>0.07784431137724551</v>
      </c>
      <c r="D10" s="11">
        <f t="shared" si="2"/>
        <v>0.07272727272727272</v>
      </c>
      <c r="E10" s="11">
        <f t="shared" si="2"/>
        <v>0.1048951048951049</v>
      </c>
      <c r="F10" s="11">
        <f t="shared" si="2"/>
        <v>0.06159420289855073</v>
      </c>
      <c r="G10" s="11">
        <f t="shared" si="2"/>
        <v>0.23232323232323232</v>
      </c>
      <c r="H10" s="11">
        <f t="shared" si="2"/>
        <v>0.05454545454545454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28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11</v>
      </c>
      <c r="G5" s="8">
        <v>9</v>
      </c>
      <c r="H5" s="8">
        <v>5</v>
      </c>
    </row>
    <row r="6" spans="1:8" ht="12.75">
      <c r="A6" s="8" t="s">
        <v>10</v>
      </c>
      <c r="B6" s="9">
        <f>B4*B5</f>
        <v>300</v>
      </c>
      <c r="C6" s="9">
        <f>C4*C5-8</f>
        <v>152</v>
      </c>
      <c r="D6" s="9">
        <f>D4*D5</f>
        <v>100</v>
      </c>
      <c r="E6" s="9">
        <f>E4*E5-12-8</f>
        <v>520</v>
      </c>
      <c r="F6" s="9">
        <f>F4*F5-8</f>
        <v>256</v>
      </c>
      <c r="G6" s="9">
        <f>G4*G5</f>
        <v>180</v>
      </c>
      <c r="H6" s="9">
        <f>H4*H5</f>
        <v>100</v>
      </c>
    </row>
    <row r="7" spans="1:9" ht="12.75">
      <c r="A7" s="8" t="s">
        <v>11</v>
      </c>
      <c r="B7" s="16">
        <v>42</v>
      </c>
      <c r="C7" s="16">
        <v>14</v>
      </c>
      <c r="D7" s="16">
        <v>9</v>
      </c>
      <c r="E7" s="16">
        <v>47</v>
      </c>
      <c r="F7" s="16">
        <v>34</v>
      </c>
      <c r="G7" s="16">
        <v>48</v>
      </c>
      <c r="H7" s="16">
        <v>16</v>
      </c>
      <c r="I7" s="17"/>
    </row>
    <row r="8" spans="1:8" ht="12.75">
      <c r="A8" s="8" t="s">
        <v>12</v>
      </c>
      <c r="B8" s="8">
        <f aca="true" t="shared" si="0" ref="B8:H8">B6-B7</f>
        <v>258</v>
      </c>
      <c r="C8" s="8">
        <f t="shared" si="0"/>
        <v>138</v>
      </c>
      <c r="D8" s="8">
        <f t="shared" si="0"/>
        <v>91</v>
      </c>
      <c r="E8" s="8">
        <f t="shared" si="0"/>
        <v>473</v>
      </c>
      <c r="F8" s="8">
        <f t="shared" si="0"/>
        <v>222</v>
      </c>
      <c r="G8" s="8">
        <f t="shared" si="0"/>
        <v>132</v>
      </c>
      <c r="H8" s="8">
        <f t="shared" si="0"/>
        <v>84</v>
      </c>
    </row>
    <row r="9" spans="1:8" ht="12.75">
      <c r="A9" s="10" t="s">
        <v>13</v>
      </c>
      <c r="B9" s="11">
        <f aca="true" t="shared" si="1" ref="B9:H9">B8/B6</f>
        <v>0.86</v>
      </c>
      <c r="C9" s="11">
        <f t="shared" si="1"/>
        <v>0.9078947368421053</v>
      </c>
      <c r="D9" s="11">
        <f t="shared" si="1"/>
        <v>0.91</v>
      </c>
      <c r="E9" s="11">
        <f t="shared" si="1"/>
        <v>0.9096153846153846</v>
      </c>
      <c r="F9" s="11">
        <f t="shared" si="1"/>
        <v>0.8671875</v>
      </c>
      <c r="G9" s="11">
        <f t="shared" si="1"/>
        <v>0.7333333333333333</v>
      </c>
      <c r="H9" s="11">
        <f t="shared" si="1"/>
        <v>0.84</v>
      </c>
    </row>
    <row r="10" spans="1:9" ht="12.75">
      <c r="A10" s="10" t="s">
        <v>14</v>
      </c>
      <c r="B10" s="11">
        <f aca="true" t="shared" si="2" ref="B10:H10">B7/B6</f>
        <v>0.14</v>
      </c>
      <c r="C10" s="11">
        <f t="shared" si="2"/>
        <v>0.09210526315789473</v>
      </c>
      <c r="D10" s="11">
        <f t="shared" si="2"/>
        <v>0.09</v>
      </c>
      <c r="E10" s="11">
        <f t="shared" si="2"/>
        <v>0.09038461538461538</v>
      </c>
      <c r="F10" s="11">
        <f t="shared" si="2"/>
        <v>0.1328125</v>
      </c>
      <c r="G10" s="11">
        <f t="shared" si="2"/>
        <v>0.26666666666666666</v>
      </c>
      <c r="H10" s="11">
        <f t="shared" si="2"/>
        <v>0.16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29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18</v>
      </c>
      <c r="C4" s="16">
        <v>18</v>
      </c>
      <c r="D4" s="16">
        <v>18</v>
      </c>
      <c r="E4" s="16">
        <v>18</v>
      </c>
      <c r="F4" s="8">
        <v>21</v>
      </c>
      <c r="G4" s="8">
        <v>18</v>
      </c>
      <c r="H4" s="8">
        <v>18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9</v>
      </c>
      <c r="H5" s="8">
        <v>5</v>
      </c>
    </row>
    <row r="6" spans="1:8" ht="12.75">
      <c r="A6" s="8" t="s">
        <v>10</v>
      </c>
      <c r="B6" s="9">
        <f>B4*B5</f>
        <v>270</v>
      </c>
      <c r="C6" s="9">
        <f>C4*C5-9</f>
        <v>135</v>
      </c>
      <c r="D6" s="9">
        <f>D4*D5</f>
        <v>90</v>
      </c>
      <c r="E6" s="9">
        <f>E4*E5-12-7</f>
        <v>467</v>
      </c>
      <c r="F6" s="9">
        <f>F4*F5-6</f>
        <v>204</v>
      </c>
      <c r="G6" s="9">
        <f>G4*G5</f>
        <v>162</v>
      </c>
      <c r="H6" s="9">
        <f>H4*H5</f>
        <v>90</v>
      </c>
    </row>
    <row r="7" spans="1:9" ht="12.75">
      <c r="A7" s="8" t="s">
        <v>11</v>
      </c>
      <c r="B7" s="16">
        <v>79</v>
      </c>
      <c r="C7" s="16">
        <v>24</v>
      </c>
      <c r="D7" s="16">
        <v>12</v>
      </c>
      <c r="E7" s="16">
        <v>92</v>
      </c>
      <c r="F7" s="16">
        <v>42</v>
      </c>
      <c r="G7" s="16">
        <v>60</v>
      </c>
      <c r="H7" s="16">
        <v>19</v>
      </c>
      <c r="I7" s="17"/>
    </row>
    <row r="8" spans="1:8" ht="12.75">
      <c r="A8" s="8" t="s">
        <v>12</v>
      </c>
      <c r="B8" s="8">
        <f aca="true" t="shared" si="0" ref="B8:H8">B6-B7</f>
        <v>191</v>
      </c>
      <c r="C8" s="8">
        <f t="shared" si="0"/>
        <v>111</v>
      </c>
      <c r="D8" s="8">
        <f t="shared" si="0"/>
        <v>78</v>
      </c>
      <c r="E8" s="8">
        <f t="shared" si="0"/>
        <v>375</v>
      </c>
      <c r="F8" s="8">
        <f t="shared" si="0"/>
        <v>162</v>
      </c>
      <c r="G8" s="8">
        <f t="shared" si="0"/>
        <v>102</v>
      </c>
      <c r="H8" s="8">
        <f t="shared" si="0"/>
        <v>71</v>
      </c>
    </row>
    <row r="9" spans="1:8" ht="12.75">
      <c r="A9" s="10" t="s">
        <v>13</v>
      </c>
      <c r="B9" s="11">
        <f aca="true" t="shared" si="1" ref="B9:H9">B8/B6</f>
        <v>0.7074074074074074</v>
      </c>
      <c r="C9" s="11">
        <f t="shared" si="1"/>
        <v>0.8222222222222222</v>
      </c>
      <c r="D9" s="11">
        <f t="shared" si="1"/>
        <v>0.8666666666666667</v>
      </c>
      <c r="E9" s="11">
        <f t="shared" si="1"/>
        <v>0.8029978586723768</v>
      </c>
      <c r="F9" s="11">
        <f t="shared" si="1"/>
        <v>0.7941176470588235</v>
      </c>
      <c r="G9" s="11">
        <f t="shared" si="1"/>
        <v>0.6296296296296297</v>
      </c>
      <c r="H9" s="11">
        <f t="shared" si="1"/>
        <v>0.7888888888888889</v>
      </c>
    </row>
    <row r="10" spans="1:9" ht="12.75">
      <c r="A10" s="10" t="s">
        <v>14</v>
      </c>
      <c r="B10" s="11">
        <f aca="true" t="shared" si="2" ref="B10:H10">B7/B6</f>
        <v>0.29259259259259257</v>
      </c>
      <c r="C10" s="11">
        <f t="shared" si="2"/>
        <v>0.17777777777777778</v>
      </c>
      <c r="D10" s="11">
        <f t="shared" si="2"/>
        <v>0.13333333333333333</v>
      </c>
      <c r="E10" s="11">
        <f t="shared" si="2"/>
        <v>0.19700214132762311</v>
      </c>
      <c r="F10" s="11">
        <f t="shared" si="2"/>
        <v>0.20588235294117646</v>
      </c>
      <c r="G10" s="11">
        <f t="shared" si="2"/>
        <v>0.37037037037037035</v>
      </c>
      <c r="H10" s="11">
        <f t="shared" si="2"/>
        <v>0.2111111111111111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17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8">
        <v>24</v>
      </c>
      <c r="G4" s="8">
        <v>20</v>
      </c>
      <c r="H4" s="8">
        <v>20</v>
      </c>
    </row>
    <row r="5" spans="1:8" ht="12.75">
      <c r="A5" s="8" t="s">
        <v>9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10</v>
      </c>
      <c r="B6" s="9">
        <f>B4*B5</f>
        <v>300</v>
      </c>
      <c r="C6" s="9">
        <f>C4*C5-8</f>
        <v>172</v>
      </c>
      <c r="D6" s="9">
        <f>D4*D5</f>
        <v>100</v>
      </c>
      <c r="E6" s="9">
        <f>E4*E5-12-9</f>
        <v>519</v>
      </c>
      <c r="F6" s="9">
        <f>F4*F5-8</f>
        <v>208</v>
      </c>
      <c r="G6" s="9">
        <f>G4*G5</f>
        <v>200</v>
      </c>
      <c r="H6" s="9">
        <f>H4*H5</f>
        <v>100</v>
      </c>
    </row>
    <row r="7" spans="1:9" ht="12.75">
      <c r="A7" s="8" t="s">
        <v>11</v>
      </c>
      <c r="B7" s="16">
        <v>51</v>
      </c>
      <c r="C7" s="16">
        <v>21</v>
      </c>
      <c r="D7" s="16">
        <v>12</v>
      </c>
      <c r="E7" s="16">
        <v>46</v>
      </c>
      <c r="F7" s="16">
        <v>42</v>
      </c>
      <c r="G7" s="16">
        <v>49</v>
      </c>
      <c r="H7" s="16">
        <v>9</v>
      </c>
      <c r="I7" s="17"/>
    </row>
    <row r="8" spans="1:8" ht="12.75">
      <c r="A8" s="8" t="s">
        <v>12</v>
      </c>
      <c r="B8" s="8">
        <f aca="true" t="shared" si="0" ref="B8:H8">B6-B7</f>
        <v>249</v>
      </c>
      <c r="C8" s="8">
        <f t="shared" si="0"/>
        <v>151</v>
      </c>
      <c r="D8" s="8">
        <f t="shared" si="0"/>
        <v>88</v>
      </c>
      <c r="E8" s="8">
        <f t="shared" si="0"/>
        <v>473</v>
      </c>
      <c r="F8" s="8">
        <f t="shared" si="0"/>
        <v>166</v>
      </c>
      <c r="G8" s="8">
        <f t="shared" si="0"/>
        <v>151</v>
      </c>
      <c r="H8" s="8">
        <f t="shared" si="0"/>
        <v>91</v>
      </c>
    </row>
    <row r="9" spans="1:8" ht="12.75">
      <c r="A9" s="10" t="s">
        <v>13</v>
      </c>
      <c r="B9" s="11">
        <f aca="true" t="shared" si="1" ref="B9:H9">B8/B6</f>
        <v>0.83</v>
      </c>
      <c r="C9" s="11">
        <f t="shared" si="1"/>
        <v>0.877906976744186</v>
      </c>
      <c r="D9" s="11">
        <f t="shared" si="1"/>
        <v>0.88</v>
      </c>
      <c r="E9" s="11">
        <f t="shared" si="1"/>
        <v>0.9113680154142582</v>
      </c>
      <c r="F9" s="11">
        <f t="shared" si="1"/>
        <v>0.7980769230769231</v>
      </c>
      <c r="G9" s="11">
        <f t="shared" si="1"/>
        <v>0.755</v>
      </c>
      <c r="H9" s="11">
        <f t="shared" si="1"/>
        <v>0.91</v>
      </c>
    </row>
    <row r="10" spans="1:9" ht="12.75">
      <c r="A10" s="10" t="s">
        <v>14</v>
      </c>
      <c r="B10" s="11">
        <f aca="true" t="shared" si="2" ref="B10:H10">B7/B6</f>
        <v>0.17</v>
      </c>
      <c r="C10" s="11">
        <f t="shared" si="2"/>
        <v>0.12209302325581395</v>
      </c>
      <c r="D10" s="11">
        <f t="shared" si="2"/>
        <v>0.12</v>
      </c>
      <c r="E10" s="11">
        <f t="shared" si="2"/>
        <v>0.08863198458574181</v>
      </c>
      <c r="F10" s="11">
        <f t="shared" si="2"/>
        <v>0.20192307692307693</v>
      </c>
      <c r="G10" s="11">
        <f t="shared" si="2"/>
        <v>0.245</v>
      </c>
      <c r="H10" s="11">
        <f t="shared" si="2"/>
        <v>0.09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20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18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9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10</v>
      </c>
      <c r="B6" s="9">
        <f>B4*B5</f>
        <v>330</v>
      </c>
      <c r="C6" s="9">
        <f>C4*C5-9</f>
        <v>189</v>
      </c>
      <c r="D6" s="9">
        <f>D4*D5</f>
        <v>110</v>
      </c>
      <c r="E6" s="9">
        <f>E4*E5-13-9</f>
        <v>572</v>
      </c>
      <c r="F6" s="9">
        <f>F4*F5-8</f>
        <v>226</v>
      </c>
      <c r="G6" s="9">
        <f>G4*G5</f>
        <v>220</v>
      </c>
      <c r="H6" s="9">
        <f>H4*H5</f>
        <v>110</v>
      </c>
    </row>
    <row r="7" spans="1:9" ht="12.75">
      <c r="A7" s="8" t="s">
        <v>11</v>
      </c>
      <c r="B7" s="16">
        <v>46</v>
      </c>
      <c r="C7" s="16">
        <v>24</v>
      </c>
      <c r="D7" s="16">
        <v>12</v>
      </c>
      <c r="E7" s="16">
        <v>58</v>
      </c>
      <c r="F7" s="16">
        <v>40</v>
      </c>
      <c r="G7" s="16">
        <v>40</v>
      </c>
      <c r="H7" s="16">
        <v>10</v>
      </c>
      <c r="I7" s="17"/>
    </row>
    <row r="8" spans="1:8" ht="12.75">
      <c r="A8" s="8" t="s">
        <v>12</v>
      </c>
      <c r="B8" s="8">
        <f aca="true" t="shared" si="0" ref="B8:H8">B6-B7</f>
        <v>284</v>
      </c>
      <c r="C8" s="8">
        <f t="shared" si="0"/>
        <v>165</v>
      </c>
      <c r="D8" s="8">
        <f t="shared" si="0"/>
        <v>98</v>
      </c>
      <c r="E8" s="8">
        <f t="shared" si="0"/>
        <v>514</v>
      </c>
      <c r="F8" s="8">
        <f t="shared" si="0"/>
        <v>186</v>
      </c>
      <c r="G8" s="8">
        <f t="shared" si="0"/>
        <v>180</v>
      </c>
      <c r="H8" s="8">
        <f t="shared" si="0"/>
        <v>100</v>
      </c>
    </row>
    <row r="9" spans="1:8" ht="12.75">
      <c r="A9" s="10" t="s">
        <v>13</v>
      </c>
      <c r="B9" s="11">
        <f aca="true" t="shared" si="1" ref="B9:H9">B8/B6</f>
        <v>0.8606060606060606</v>
      </c>
      <c r="C9" s="11">
        <f t="shared" si="1"/>
        <v>0.873015873015873</v>
      </c>
      <c r="D9" s="11">
        <f t="shared" si="1"/>
        <v>0.8909090909090909</v>
      </c>
      <c r="E9" s="11">
        <f t="shared" si="1"/>
        <v>0.8986013986013986</v>
      </c>
      <c r="F9" s="11">
        <f t="shared" si="1"/>
        <v>0.8230088495575221</v>
      </c>
      <c r="G9" s="11">
        <f t="shared" si="1"/>
        <v>0.8181818181818182</v>
      </c>
      <c r="H9" s="11">
        <f t="shared" si="1"/>
        <v>0.9090909090909091</v>
      </c>
    </row>
    <row r="10" spans="1:9" ht="12.75">
      <c r="A10" s="10" t="s">
        <v>14</v>
      </c>
      <c r="B10" s="11">
        <f aca="true" t="shared" si="2" ref="B10:H10">B7/B6</f>
        <v>0.1393939393939394</v>
      </c>
      <c r="C10" s="11">
        <f t="shared" si="2"/>
        <v>0.12698412698412698</v>
      </c>
      <c r="D10" s="11">
        <f t="shared" si="2"/>
        <v>0.10909090909090909</v>
      </c>
      <c r="E10" s="11">
        <f t="shared" si="2"/>
        <v>0.10139860139860139</v>
      </c>
      <c r="F10" s="11">
        <f t="shared" si="2"/>
        <v>0.17699115044247787</v>
      </c>
      <c r="G10" s="11">
        <f t="shared" si="2"/>
        <v>0.18181818181818182</v>
      </c>
      <c r="H10" s="11">
        <f t="shared" si="2"/>
        <v>0.09090909090909091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21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8">
        <v>23</v>
      </c>
      <c r="G4" s="8">
        <v>21</v>
      </c>
      <c r="H4" s="8">
        <v>21</v>
      </c>
    </row>
    <row r="5" spans="1:8" ht="12.75">
      <c r="A5" s="8" t="s">
        <v>9</v>
      </c>
      <c r="B5" s="9">
        <v>15</v>
      </c>
      <c r="C5" s="9">
        <v>9</v>
      </c>
      <c r="D5" s="9">
        <v>5</v>
      </c>
      <c r="E5" s="8">
        <v>27</v>
      </c>
      <c r="F5" s="8">
        <v>9</v>
      </c>
      <c r="G5" s="8">
        <v>10</v>
      </c>
      <c r="H5" s="8">
        <v>5</v>
      </c>
    </row>
    <row r="6" spans="1:8" ht="12.75">
      <c r="A6" s="8" t="s">
        <v>10</v>
      </c>
      <c r="B6" s="9">
        <f>B4*B5</f>
        <v>315</v>
      </c>
      <c r="C6" s="9">
        <f>C4*C5-9</f>
        <v>180</v>
      </c>
      <c r="D6" s="9">
        <f>D4*D5</f>
        <v>105</v>
      </c>
      <c r="E6" s="9">
        <f>E4*E5-12-7</f>
        <v>548</v>
      </c>
      <c r="F6" s="9">
        <f>F4*F5-7</f>
        <v>200</v>
      </c>
      <c r="G6" s="9">
        <f>G4*G5</f>
        <v>210</v>
      </c>
      <c r="H6" s="9">
        <f>H4*H5</f>
        <v>105</v>
      </c>
    </row>
    <row r="7" spans="1:9" ht="12.75">
      <c r="A7" s="8" t="s">
        <v>11</v>
      </c>
      <c r="B7" s="16">
        <v>44</v>
      </c>
      <c r="C7" s="16">
        <v>23</v>
      </c>
      <c r="D7" s="16">
        <v>11</v>
      </c>
      <c r="E7" s="16">
        <v>52</v>
      </c>
      <c r="F7" s="16">
        <v>42</v>
      </c>
      <c r="G7" s="16">
        <v>36</v>
      </c>
      <c r="H7" s="16">
        <v>11</v>
      </c>
      <c r="I7" s="17"/>
    </row>
    <row r="8" spans="1:8" ht="12.75">
      <c r="A8" s="8" t="s">
        <v>12</v>
      </c>
      <c r="B8" s="8">
        <f aca="true" t="shared" si="0" ref="B8:H8">B6-B7</f>
        <v>271</v>
      </c>
      <c r="C8" s="8">
        <f t="shared" si="0"/>
        <v>157</v>
      </c>
      <c r="D8" s="8">
        <f t="shared" si="0"/>
        <v>94</v>
      </c>
      <c r="E8" s="8">
        <f t="shared" si="0"/>
        <v>496</v>
      </c>
      <c r="F8" s="8">
        <f t="shared" si="0"/>
        <v>158</v>
      </c>
      <c r="G8" s="8">
        <f t="shared" si="0"/>
        <v>174</v>
      </c>
      <c r="H8" s="8">
        <f t="shared" si="0"/>
        <v>94</v>
      </c>
    </row>
    <row r="9" spans="1:8" ht="12.75">
      <c r="A9" s="10" t="s">
        <v>13</v>
      </c>
      <c r="B9" s="11">
        <f aca="true" t="shared" si="1" ref="B9:H9">B8/B6</f>
        <v>0.8603174603174604</v>
      </c>
      <c r="C9" s="11">
        <f t="shared" si="1"/>
        <v>0.8722222222222222</v>
      </c>
      <c r="D9" s="11">
        <f t="shared" si="1"/>
        <v>0.8952380952380953</v>
      </c>
      <c r="E9" s="11">
        <f t="shared" si="1"/>
        <v>0.9051094890510949</v>
      </c>
      <c r="F9" s="11">
        <f t="shared" si="1"/>
        <v>0.79</v>
      </c>
      <c r="G9" s="11">
        <f t="shared" si="1"/>
        <v>0.8285714285714286</v>
      </c>
      <c r="H9" s="11">
        <f t="shared" si="1"/>
        <v>0.8952380952380953</v>
      </c>
    </row>
    <row r="10" spans="1:9" ht="12.75">
      <c r="A10" s="10" t="s">
        <v>14</v>
      </c>
      <c r="B10" s="11">
        <f aca="true" t="shared" si="2" ref="B10:H10">B7/B6</f>
        <v>0.13968253968253969</v>
      </c>
      <c r="C10" s="11">
        <f t="shared" si="2"/>
        <v>0.12777777777777777</v>
      </c>
      <c r="D10" s="11">
        <f t="shared" si="2"/>
        <v>0.10476190476190476</v>
      </c>
      <c r="E10" s="11">
        <f t="shared" si="2"/>
        <v>0.0948905109489051</v>
      </c>
      <c r="F10" s="11">
        <f t="shared" si="2"/>
        <v>0.21</v>
      </c>
      <c r="G10" s="11">
        <f t="shared" si="2"/>
        <v>0.17142857142857143</v>
      </c>
      <c r="H10" s="11">
        <f t="shared" si="2"/>
        <v>0.10476190476190476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22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20</v>
      </c>
      <c r="C4" s="16">
        <v>20</v>
      </c>
      <c r="D4" s="16">
        <v>20</v>
      </c>
      <c r="E4" s="16">
        <v>20</v>
      </c>
      <c r="F4" s="8">
        <v>25</v>
      </c>
      <c r="G4" s="8">
        <v>20</v>
      </c>
      <c r="H4" s="8">
        <v>20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9</v>
      </c>
      <c r="H5" s="8">
        <v>5</v>
      </c>
    </row>
    <row r="6" spans="1:8" ht="12.75">
      <c r="A6" s="8" t="s">
        <v>10</v>
      </c>
      <c r="B6" s="9">
        <f>B4*B5</f>
        <v>300</v>
      </c>
      <c r="C6" s="9">
        <f>C4*C5-8</f>
        <v>152</v>
      </c>
      <c r="D6" s="9">
        <f>D4*D5</f>
        <v>100</v>
      </c>
      <c r="E6" s="9">
        <f>E4*E5-12-8</f>
        <v>520</v>
      </c>
      <c r="F6" s="9">
        <f>F4*F5-9</f>
        <v>216</v>
      </c>
      <c r="G6" s="9">
        <f>G4*G5-5</f>
        <v>175</v>
      </c>
      <c r="H6" s="9">
        <f>H4*H5</f>
        <v>100</v>
      </c>
    </row>
    <row r="7" spans="1:9" ht="12.75">
      <c r="A7" s="8" t="s">
        <v>11</v>
      </c>
      <c r="B7" s="16">
        <v>34</v>
      </c>
      <c r="C7" s="16">
        <v>23</v>
      </c>
      <c r="D7" s="16">
        <v>26</v>
      </c>
      <c r="E7" s="16">
        <v>58</v>
      </c>
      <c r="F7" s="16">
        <v>24</v>
      </c>
      <c r="G7" s="16">
        <v>18</v>
      </c>
      <c r="H7" s="16">
        <v>15</v>
      </c>
      <c r="I7" s="17"/>
    </row>
    <row r="8" spans="1:8" ht="12.75">
      <c r="A8" s="8" t="s">
        <v>12</v>
      </c>
      <c r="B8" s="8">
        <f aca="true" t="shared" si="0" ref="B8:H8">B6-B7</f>
        <v>266</v>
      </c>
      <c r="C8" s="8">
        <f t="shared" si="0"/>
        <v>129</v>
      </c>
      <c r="D8" s="8">
        <f t="shared" si="0"/>
        <v>74</v>
      </c>
      <c r="E8" s="8">
        <f t="shared" si="0"/>
        <v>462</v>
      </c>
      <c r="F8" s="8">
        <f t="shared" si="0"/>
        <v>192</v>
      </c>
      <c r="G8" s="8">
        <f t="shared" si="0"/>
        <v>157</v>
      </c>
      <c r="H8" s="8">
        <f t="shared" si="0"/>
        <v>85</v>
      </c>
    </row>
    <row r="9" spans="1:8" ht="12.75">
      <c r="A9" s="10" t="s">
        <v>13</v>
      </c>
      <c r="B9" s="11">
        <f aca="true" t="shared" si="1" ref="B9:H9">B8/B6</f>
        <v>0.8866666666666667</v>
      </c>
      <c r="C9" s="11">
        <f t="shared" si="1"/>
        <v>0.8486842105263158</v>
      </c>
      <c r="D9" s="11">
        <f t="shared" si="1"/>
        <v>0.74</v>
      </c>
      <c r="E9" s="11">
        <f t="shared" si="1"/>
        <v>0.8884615384615384</v>
      </c>
      <c r="F9" s="11">
        <f t="shared" si="1"/>
        <v>0.8888888888888888</v>
      </c>
      <c r="G9" s="11">
        <f t="shared" si="1"/>
        <v>0.8971428571428571</v>
      </c>
      <c r="H9" s="11">
        <f t="shared" si="1"/>
        <v>0.85</v>
      </c>
    </row>
    <row r="10" spans="1:9" ht="12.75">
      <c r="A10" s="10" t="s">
        <v>14</v>
      </c>
      <c r="B10" s="11">
        <f aca="true" t="shared" si="2" ref="B10:H10">B7/B6</f>
        <v>0.11333333333333333</v>
      </c>
      <c r="C10" s="11">
        <f t="shared" si="2"/>
        <v>0.1513157894736842</v>
      </c>
      <c r="D10" s="11">
        <f t="shared" si="2"/>
        <v>0.26</v>
      </c>
      <c r="E10" s="11">
        <f t="shared" si="2"/>
        <v>0.11153846153846154</v>
      </c>
      <c r="F10" s="11">
        <f t="shared" si="2"/>
        <v>0.1111111111111111</v>
      </c>
      <c r="G10" s="11">
        <f t="shared" si="2"/>
        <v>0.10285714285714286</v>
      </c>
      <c r="H10" s="11">
        <f t="shared" si="2"/>
        <v>0.15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23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8</v>
      </c>
      <c r="H5" s="8">
        <v>5</v>
      </c>
    </row>
    <row r="6" spans="1:8" ht="12.75">
      <c r="A6" s="8" t="s">
        <v>10</v>
      </c>
      <c r="B6" s="9">
        <f>B4*B5</f>
        <v>315</v>
      </c>
      <c r="C6" s="9">
        <f>C4*C5-8</f>
        <v>160</v>
      </c>
      <c r="D6" s="9">
        <f>D4*D5</f>
        <v>105</v>
      </c>
      <c r="E6" s="9">
        <f>E4*E5-13-9</f>
        <v>545</v>
      </c>
      <c r="F6" s="9">
        <f>F4*F5-8</f>
        <v>217</v>
      </c>
      <c r="G6" s="9">
        <f>G4*G5-5</f>
        <v>163</v>
      </c>
      <c r="H6" s="9">
        <f>H4*H5</f>
        <v>105</v>
      </c>
    </row>
    <row r="7" spans="1:9" ht="12.75">
      <c r="A7" s="8" t="s">
        <v>11</v>
      </c>
      <c r="B7" s="16">
        <v>61</v>
      </c>
      <c r="C7" s="16">
        <v>30</v>
      </c>
      <c r="D7" s="16">
        <v>22</v>
      </c>
      <c r="E7" s="16">
        <v>53</v>
      </c>
      <c r="F7" s="16">
        <v>18</v>
      </c>
      <c r="G7" s="16">
        <v>42</v>
      </c>
      <c r="H7" s="16">
        <v>16</v>
      </c>
      <c r="I7" s="17"/>
    </row>
    <row r="8" spans="1:8" ht="12.75">
      <c r="A8" s="8" t="s">
        <v>12</v>
      </c>
      <c r="B8" s="8">
        <f aca="true" t="shared" si="0" ref="B8:H8">B6-B7</f>
        <v>254</v>
      </c>
      <c r="C8" s="8">
        <f t="shared" si="0"/>
        <v>130</v>
      </c>
      <c r="D8" s="8">
        <f t="shared" si="0"/>
        <v>83</v>
      </c>
      <c r="E8" s="8">
        <f t="shared" si="0"/>
        <v>492</v>
      </c>
      <c r="F8" s="8">
        <f t="shared" si="0"/>
        <v>199</v>
      </c>
      <c r="G8" s="8">
        <f t="shared" si="0"/>
        <v>121</v>
      </c>
      <c r="H8" s="8">
        <f t="shared" si="0"/>
        <v>89</v>
      </c>
    </row>
    <row r="9" spans="1:8" ht="12.75">
      <c r="A9" s="10" t="s">
        <v>13</v>
      </c>
      <c r="B9" s="11">
        <f aca="true" t="shared" si="1" ref="B9:H9">B8/B6</f>
        <v>0.8063492063492064</v>
      </c>
      <c r="C9" s="11">
        <f t="shared" si="1"/>
        <v>0.8125</v>
      </c>
      <c r="D9" s="11">
        <f t="shared" si="1"/>
        <v>0.7904761904761904</v>
      </c>
      <c r="E9" s="11">
        <f t="shared" si="1"/>
        <v>0.9027522935779817</v>
      </c>
      <c r="F9" s="11">
        <f t="shared" si="1"/>
        <v>0.9170506912442397</v>
      </c>
      <c r="G9" s="11">
        <f t="shared" si="1"/>
        <v>0.7423312883435583</v>
      </c>
      <c r="H9" s="11">
        <f t="shared" si="1"/>
        <v>0.8476190476190476</v>
      </c>
    </row>
    <row r="10" spans="1:9" ht="12.75">
      <c r="A10" s="10" t="s">
        <v>14</v>
      </c>
      <c r="B10" s="11">
        <f aca="true" t="shared" si="2" ref="B10:H10">B7/B6</f>
        <v>0.19365079365079366</v>
      </c>
      <c r="C10" s="11">
        <f t="shared" si="2"/>
        <v>0.1875</v>
      </c>
      <c r="D10" s="11">
        <f t="shared" si="2"/>
        <v>0.20952380952380953</v>
      </c>
      <c r="E10" s="11">
        <f t="shared" si="2"/>
        <v>0.09724770642201835</v>
      </c>
      <c r="F10" s="11">
        <f t="shared" si="2"/>
        <v>0.08294930875576037</v>
      </c>
      <c r="G10" s="11">
        <f t="shared" si="2"/>
        <v>0.25766871165644173</v>
      </c>
      <c r="H10" s="11">
        <f t="shared" si="2"/>
        <v>0.1523809523809524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24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23</v>
      </c>
      <c r="C4" s="16">
        <v>23</v>
      </c>
      <c r="D4" s="16">
        <v>23</v>
      </c>
      <c r="E4" s="16">
        <v>23</v>
      </c>
      <c r="F4" s="8">
        <v>26</v>
      </c>
      <c r="G4" s="8">
        <v>23</v>
      </c>
      <c r="H4" s="8">
        <v>23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9</v>
      </c>
      <c r="G5" s="8">
        <v>8</v>
      </c>
      <c r="H5" s="8">
        <v>5</v>
      </c>
    </row>
    <row r="6" spans="1:8" ht="12.75">
      <c r="A6" s="8" t="s">
        <v>10</v>
      </c>
      <c r="B6" s="9">
        <f>B4*B5</f>
        <v>345</v>
      </c>
      <c r="C6" s="9">
        <f>C4*C5-9</f>
        <v>175</v>
      </c>
      <c r="D6" s="9">
        <f>D4*D5</f>
        <v>115</v>
      </c>
      <c r="E6" s="9">
        <f>E4*E5-9-9</f>
        <v>603</v>
      </c>
      <c r="F6" s="9">
        <f>F4*F5-8</f>
        <v>226</v>
      </c>
      <c r="G6" s="9">
        <f>G4*G5-5</f>
        <v>179</v>
      </c>
      <c r="H6" s="9">
        <f>H4*H5</f>
        <v>115</v>
      </c>
    </row>
    <row r="7" spans="1:9" ht="12.75">
      <c r="A7" s="8" t="s">
        <v>11</v>
      </c>
      <c r="B7" s="16">
        <v>99</v>
      </c>
      <c r="C7" s="16">
        <v>75</v>
      </c>
      <c r="D7" s="16">
        <v>33</v>
      </c>
      <c r="E7" s="16">
        <v>131</v>
      </c>
      <c r="F7" s="16">
        <v>32</v>
      </c>
      <c r="G7" s="16">
        <v>77</v>
      </c>
      <c r="H7" s="16">
        <v>21</v>
      </c>
      <c r="I7" s="17"/>
    </row>
    <row r="8" spans="1:8" ht="12.75">
      <c r="A8" s="8" t="s">
        <v>12</v>
      </c>
      <c r="B8" s="8">
        <f aca="true" t="shared" si="0" ref="B8:H8">B6-B7</f>
        <v>246</v>
      </c>
      <c r="C8" s="8">
        <f t="shared" si="0"/>
        <v>100</v>
      </c>
      <c r="D8" s="8">
        <f t="shared" si="0"/>
        <v>82</v>
      </c>
      <c r="E8" s="8">
        <f t="shared" si="0"/>
        <v>472</v>
      </c>
      <c r="F8" s="8">
        <f t="shared" si="0"/>
        <v>194</v>
      </c>
      <c r="G8" s="8">
        <f t="shared" si="0"/>
        <v>102</v>
      </c>
      <c r="H8" s="8">
        <f t="shared" si="0"/>
        <v>94</v>
      </c>
    </row>
    <row r="9" spans="1:8" ht="12.75">
      <c r="A9" s="10" t="s">
        <v>13</v>
      </c>
      <c r="B9" s="11">
        <f aca="true" t="shared" si="1" ref="B9:H9">B8/B6</f>
        <v>0.7130434782608696</v>
      </c>
      <c r="C9" s="11">
        <f t="shared" si="1"/>
        <v>0.5714285714285714</v>
      </c>
      <c r="D9" s="11">
        <f t="shared" si="1"/>
        <v>0.7130434782608696</v>
      </c>
      <c r="E9" s="11">
        <f t="shared" si="1"/>
        <v>0.7827529021558872</v>
      </c>
      <c r="F9" s="11">
        <f t="shared" si="1"/>
        <v>0.8584070796460177</v>
      </c>
      <c r="G9" s="11">
        <f t="shared" si="1"/>
        <v>0.5698324022346368</v>
      </c>
      <c r="H9" s="11">
        <f t="shared" si="1"/>
        <v>0.8173913043478261</v>
      </c>
    </row>
    <row r="10" spans="1:9" ht="12.75">
      <c r="A10" s="10" t="s">
        <v>14</v>
      </c>
      <c r="B10" s="11">
        <f aca="true" t="shared" si="2" ref="B10:H10">B7/B6</f>
        <v>0.28695652173913044</v>
      </c>
      <c r="C10" s="11">
        <f t="shared" si="2"/>
        <v>0.42857142857142855</v>
      </c>
      <c r="D10" s="11">
        <f t="shared" si="2"/>
        <v>0.28695652173913044</v>
      </c>
      <c r="E10" s="11">
        <f t="shared" si="2"/>
        <v>0.21724709784411278</v>
      </c>
      <c r="F10" s="11">
        <f t="shared" si="2"/>
        <v>0.1415929203539823</v>
      </c>
      <c r="G10" s="11">
        <f t="shared" si="2"/>
        <v>0.4301675977653631</v>
      </c>
      <c r="H10" s="11">
        <f t="shared" si="2"/>
        <v>0.1826086956521739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25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21</v>
      </c>
      <c r="C4" s="16">
        <v>21</v>
      </c>
      <c r="D4" s="16">
        <v>21</v>
      </c>
      <c r="E4" s="16">
        <v>21</v>
      </c>
      <c r="F4" s="8">
        <v>25</v>
      </c>
      <c r="G4" s="8">
        <v>21</v>
      </c>
      <c r="H4" s="8">
        <v>21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8</v>
      </c>
      <c r="H5" s="8">
        <v>5</v>
      </c>
    </row>
    <row r="6" spans="1:8" ht="12.75">
      <c r="A6" s="8" t="s">
        <v>10</v>
      </c>
      <c r="B6" s="9">
        <f>B4*B5</f>
        <v>315</v>
      </c>
      <c r="C6" s="9">
        <f>C4*C5-8</f>
        <v>160</v>
      </c>
      <c r="D6" s="9">
        <f>D4*D5</f>
        <v>105</v>
      </c>
      <c r="E6" s="9">
        <f>E4*E5-8-9</f>
        <v>550</v>
      </c>
      <c r="F6" s="9">
        <f>F4*F5-8</f>
        <v>242</v>
      </c>
      <c r="G6" s="9">
        <f>G4*G5-5</f>
        <v>163</v>
      </c>
      <c r="H6" s="9">
        <f>H4*H5</f>
        <v>105</v>
      </c>
    </row>
    <row r="7" spans="1:9" ht="12.75">
      <c r="A7" s="8" t="s">
        <v>11</v>
      </c>
      <c r="B7" s="16">
        <v>108</v>
      </c>
      <c r="C7" s="16">
        <v>28</v>
      </c>
      <c r="D7" s="16">
        <v>37</v>
      </c>
      <c r="E7" s="16">
        <v>151</v>
      </c>
      <c r="F7" s="16">
        <v>59</v>
      </c>
      <c r="G7" s="16">
        <v>66</v>
      </c>
      <c r="H7" s="16">
        <v>33</v>
      </c>
      <c r="I7" s="17"/>
    </row>
    <row r="8" spans="1:8" ht="12.75">
      <c r="A8" s="8" t="s">
        <v>12</v>
      </c>
      <c r="B8" s="8">
        <f aca="true" t="shared" si="0" ref="B8:H8">B6-B7</f>
        <v>207</v>
      </c>
      <c r="C8" s="8">
        <f t="shared" si="0"/>
        <v>132</v>
      </c>
      <c r="D8" s="8">
        <f t="shared" si="0"/>
        <v>68</v>
      </c>
      <c r="E8" s="8">
        <f t="shared" si="0"/>
        <v>399</v>
      </c>
      <c r="F8" s="8">
        <f t="shared" si="0"/>
        <v>183</v>
      </c>
      <c r="G8" s="8">
        <f t="shared" si="0"/>
        <v>97</v>
      </c>
      <c r="H8" s="8">
        <f t="shared" si="0"/>
        <v>72</v>
      </c>
    </row>
    <row r="9" spans="1:8" ht="12.75">
      <c r="A9" s="10" t="s">
        <v>13</v>
      </c>
      <c r="B9" s="11">
        <f aca="true" t="shared" si="1" ref="B9:H9">B8/B6</f>
        <v>0.6571428571428571</v>
      </c>
      <c r="C9" s="11">
        <f t="shared" si="1"/>
        <v>0.825</v>
      </c>
      <c r="D9" s="11">
        <f t="shared" si="1"/>
        <v>0.6476190476190476</v>
      </c>
      <c r="E9" s="11">
        <f t="shared" si="1"/>
        <v>0.7254545454545455</v>
      </c>
      <c r="F9" s="11">
        <f t="shared" si="1"/>
        <v>0.756198347107438</v>
      </c>
      <c r="G9" s="11">
        <f t="shared" si="1"/>
        <v>0.5950920245398773</v>
      </c>
      <c r="H9" s="11">
        <f t="shared" si="1"/>
        <v>0.6857142857142857</v>
      </c>
    </row>
    <row r="10" spans="1:9" ht="12.75">
      <c r="A10" s="10" t="s">
        <v>14</v>
      </c>
      <c r="B10" s="11">
        <f aca="true" t="shared" si="2" ref="B10:H10">B7/B6</f>
        <v>0.34285714285714286</v>
      </c>
      <c r="C10" s="11">
        <f t="shared" si="2"/>
        <v>0.175</v>
      </c>
      <c r="D10" s="11">
        <f t="shared" si="2"/>
        <v>0.3523809523809524</v>
      </c>
      <c r="E10" s="11">
        <f t="shared" si="2"/>
        <v>0.27454545454545454</v>
      </c>
      <c r="F10" s="11">
        <f t="shared" si="2"/>
        <v>0.24380165289256198</v>
      </c>
      <c r="G10" s="11">
        <f t="shared" si="2"/>
        <v>0.4049079754601227</v>
      </c>
      <c r="H10" s="11">
        <f t="shared" si="2"/>
        <v>0.3142857142857143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2.28125" style="0" customWidth="1"/>
    <col min="4" max="4" width="14.140625" style="0" customWidth="1"/>
    <col min="5" max="5" width="14.00390625" style="0" customWidth="1"/>
    <col min="6" max="6" width="13.8515625" style="0" customWidth="1"/>
    <col min="7" max="7" width="14.57421875" style="0" customWidth="1"/>
    <col min="8" max="8" width="16.28125" style="0" customWidth="1"/>
    <col min="9" max="9" width="10.28125" style="0" customWidth="1"/>
  </cols>
  <sheetData>
    <row r="1" spans="1:13" s="2" customFormat="1" ht="18.75" thickBot="1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</row>
    <row r="2" spans="1:13" ht="20.25" customHeight="1">
      <c r="A2" s="19" t="s">
        <v>26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2" ht="46.5" customHeight="1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7"/>
      <c r="J3" s="7"/>
      <c r="K3" s="7"/>
      <c r="L3" s="7"/>
    </row>
    <row r="4" spans="1:8" ht="12.75">
      <c r="A4" s="8" t="s">
        <v>8</v>
      </c>
      <c r="B4" s="16">
        <v>22</v>
      </c>
      <c r="C4" s="16">
        <v>22</v>
      </c>
      <c r="D4" s="16">
        <v>22</v>
      </c>
      <c r="E4" s="16">
        <v>22</v>
      </c>
      <c r="F4" s="8">
        <v>26</v>
      </c>
      <c r="G4" s="8">
        <v>22</v>
      </c>
      <c r="H4" s="8">
        <v>22</v>
      </c>
    </row>
    <row r="5" spans="1:8" ht="12.75">
      <c r="A5" s="8" t="s">
        <v>9</v>
      </c>
      <c r="B5" s="9">
        <v>15</v>
      </c>
      <c r="C5" s="9">
        <v>8</v>
      </c>
      <c r="D5" s="9">
        <v>5</v>
      </c>
      <c r="E5" s="8">
        <v>27</v>
      </c>
      <c r="F5" s="8">
        <v>10</v>
      </c>
      <c r="G5" s="8">
        <v>9</v>
      </c>
      <c r="H5" s="8">
        <v>5</v>
      </c>
    </row>
    <row r="6" spans="1:8" ht="12.75">
      <c r="A6" s="8" t="s">
        <v>10</v>
      </c>
      <c r="B6" s="9">
        <f>B4*B5</f>
        <v>330</v>
      </c>
      <c r="C6" s="9">
        <f>C4*C5-9</f>
        <v>167</v>
      </c>
      <c r="D6" s="9">
        <f>D4*D5</f>
        <v>110</v>
      </c>
      <c r="E6" s="9">
        <f>E4*E5-13-8</f>
        <v>573</v>
      </c>
      <c r="F6" s="9">
        <f>F4*F5-8</f>
        <v>252</v>
      </c>
      <c r="G6" s="9">
        <f>G4*G5</f>
        <v>198</v>
      </c>
      <c r="H6" s="9">
        <f>H4*H5</f>
        <v>110</v>
      </c>
    </row>
    <row r="7" spans="1:9" ht="12.75">
      <c r="A7" s="8" t="s">
        <v>11</v>
      </c>
      <c r="B7" s="16">
        <v>64</v>
      </c>
      <c r="C7" s="16">
        <v>43</v>
      </c>
      <c r="D7" s="16">
        <v>19</v>
      </c>
      <c r="E7" s="16">
        <v>87</v>
      </c>
      <c r="F7" s="16">
        <v>53</v>
      </c>
      <c r="G7" s="16">
        <v>46</v>
      </c>
      <c r="H7" s="16">
        <v>12</v>
      </c>
      <c r="I7" s="17"/>
    </row>
    <row r="8" spans="1:8" ht="12.75">
      <c r="A8" s="8" t="s">
        <v>12</v>
      </c>
      <c r="B8" s="8">
        <f aca="true" t="shared" si="0" ref="B8:H8">B6-B7</f>
        <v>266</v>
      </c>
      <c r="C8" s="8">
        <f t="shared" si="0"/>
        <v>124</v>
      </c>
      <c r="D8" s="8">
        <f t="shared" si="0"/>
        <v>91</v>
      </c>
      <c r="E8" s="8">
        <f t="shared" si="0"/>
        <v>486</v>
      </c>
      <c r="F8" s="8">
        <f t="shared" si="0"/>
        <v>199</v>
      </c>
      <c r="G8" s="8">
        <f t="shared" si="0"/>
        <v>152</v>
      </c>
      <c r="H8" s="8">
        <f t="shared" si="0"/>
        <v>98</v>
      </c>
    </row>
    <row r="9" spans="1:8" ht="12.75">
      <c r="A9" s="10" t="s">
        <v>13</v>
      </c>
      <c r="B9" s="11">
        <f aca="true" t="shared" si="1" ref="B9:H9">B8/B6</f>
        <v>0.806060606060606</v>
      </c>
      <c r="C9" s="11">
        <f t="shared" si="1"/>
        <v>0.7425149700598802</v>
      </c>
      <c r="D9" s="11">
        <f t="shared" si="1"/>
        <v>0.8272727272727273</v>
      </c>
      <c r="E9" s="11">
        <f t="shared" si="1"/>
        <v>0.8481675392670157</v>
      </c>
      <c r="F9" s="11">
        <f t="shared" si="1"/>
        <v>0.7896825396825397</v>
      </c>
      <c r="G9" s="11">
        <f t="shared" si="1"/>
        <v>0.7676767676767676</v>
      </c>
      <c r="H9" s="11">
        <f t="shared" si="1"/>
        <v>0.8909090909090909</v>
      </c>
    </row>
    <row r="10" spans="1:9" ht="12.75">
      <c r="A10" s="10" t="s">
        <v>14</v>
      </c>
      <c r="B10" s="11">
        <f aca="true" t="shared" si="2" ref="B10:H10">B7/B6</f>
        <v>0.19393939393939394</v>
      </c>
      <c r="C10" s="11">
        <f t="shared" si="2"/>
        <v>0.25748502994011974</v>
      </c>
      <c r="D10" s="11">
        <f t="shared" si="2"/>
        <v>0.17272727272727273</v>
      </c>
      <c r="E10" s="11">
        <f t="shared" si="2"/>
        <v>0.1518324607329843</v>
      </c>
      <c r="F10" s="11">
        <f t="shared" si="2"/>
        <v>0.21031746031746032</v>
      </c>
      <c r="G10" s="11">
        <f t="shared" si="2"/>
        <v>0.23232323232323232</v>
      </c>
      <c r="H10" s="11">
        <f t="shared" si="2"/>
        <v>0.10909090909090909</v>
      </c>
      <c r="I10" s="17"/>
    </row>
    <row r="11" spans="2:8" ht="12.75">
      <c r="B11" s="12"/>
      <c r="C11" s="12"/>
      <c r="D11" s="12"/>
      <c r="E11" s="12"/>
      <c r="F11" s="12"/>
      <c r="G11" s="12"/>
      <c r="H11" s="12"/>
    </row>
    <row r="12" spans="2:5" ht="12.75">
      <c r="B12" s="12"/>
      <c r="E12" s="13"/>
    </row>
    <row r="14" spans="1:8" ht="12.75">
      <c r="A14" s="14" t="s">
        <v>15</v>
      </c>
      <c r="B14" s="14"/>
      <c r="C14" s="14"/>
      <c r="D14" s="14"/>
      <c r="E14" s="14"/>
      <c r="F14" s="14"/>
      <c r="G14" s="14"/>
      <c r="H14" s="14"/>
    </row>
    <row r="15" spans="1:8" s="15" customFormat="1" ht="30" customHeight="1">
      <c r="A15" s="20" t="s">
        <v>19</v>
      </c>
      <c r="B15" s="20"/>
      <c r="C15" s="20"/>
      <c r="D15" s="20"/>
      <c r="E15" s="20"/>
      <c r="F15" s="20"/>
      <c r="G15" s="20"/>
      <c r="H15" s="20"/>
    </row>
  </sheetData>
  <sheetProtection/>
  <mergeCells count="3">
    <mergeCell ref="A1:H1"/>
    <mergeCell ref="A2:H2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Alberti</dc:creator>
  <cp:keywords/>
  <dc:description/>
  <cp:lastModifiedBy>salberti</cp:lastModifiedBy>
  <cp:lastPrinted>2016-01-29T13:16:15Z</cp:lastPrinted>
  <dcterms:created xsi:type="dcterms:W3CDTF">2016-01-26T11:34:45Z</dcterms:created>
  <dcterms:modified xsi:type="dcterms:W3CDTF">2016-02-08T09:12:11Z</dcterms:modified>
  <cp:category/>
  <cp:version/>
  <cp:contentType/>
  <cp:contentStatus/>
</cp:coreProperties>
</file>